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.rudenkova\Downloads\"/>
    </mc:Choice>
  </mc:AlternateContent>
  <xr:revisionPtr revIDLastSave="0" documentId="13_ncr:1_{B1852244-8B96-4675-8631-515F80A9D041}" xr6:coauthVersionLast="47" xr6:coauthVersionMax="47" xr10:uidLastSave="{00000000-0000-0000-0000-000000000000}"/>
  <bookViews>
    <workbookView xWindow="-98" yWindow="-98" windowWidth="24196" windowHeight="14476" tabRatio="500" xr2:uid="{00000000-000D-0000-FFFF-FFFF00000000}"/>
  </bookViews>
  <sheets>
    <sheet name="Калькулятор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7" i="1" l="1"/>
  <c r="C16" i="1"/>
  <c r="C15" i="1"/>
  <c r="C18" i="1" l="1"/>
  <c r="C21" i="1" s="1"/>
  <c r="C22" i="1" s="1"/>
</calcChain>
</file>

<file path=xl/sharedStrings.xml><?xml version="1.0" encoding="utf-8"?>
<sst xmlns="http://schemas.openxmlformats.org/spreadsheetml/2006/main" count="31" uniqueCount="31">
  <si>
    <t>Калькулятор окупаемости WMS через персонал</t>
  </si>
  <si>
    <t>Заполните жёлтые ячейки. Срок окупаемости посчитается автоматически.</t>
  </si>
  <si>
    <t xml:space="preserve">  Шаг 1. Данные склада (заполните)</t>
  </si>
  <si>
    <t>Сотрудников на складе</t>
  </si>
  <si>
    <t>линейный персонал смен</t>
  </si>
  <si>
    <t>Планируется добавить, чел.</t>
  </si>
  <si>
    <t>под рост объёма</t>
  </si>
  <si>
    <t>Полная стоимость сотрудника/мес, ₽</t>
  </si>
  <si>
    <t>зарплата + страховые взносы 30%</t>
  </si>
  <si>
    <t>Увольняется за год, чел.</t>
  </si>
  <si>
    <t>текучесть персонала</t>
  </si>
  <si>
    <t>Стоимость замены сотрудника, ₽</t>
  </si>
  <si>
    <t>подбор + адаптация + ошибки новичка</t>
  </si>
  <si>
    <t>Управленческий слой, ₽/мес</t>
  </si>
  <si>
    <t>доп. начальники, координаторы</t>
  </si>
  <si>
    <t>Стоимость WMS под ключ, ₽</t>
  </si>
  <si>
    <t>проект внедрения</t>
  </si>
  <si>
    <t xml:space="preserve">  Шаг 2. HR-эффект в месяц (считается автоматически)</t>
  </si>
  <si>
    <t>Эффект 1. Сдерживание найма</t>
  </si>
  <si>
    <t>новые сотрудники × полная стоимость</t>
  </si>
  <si>
    <t>Эффект 2. Текучесть в месяц</t>
  </si>
  <si>
    <t>замены × стоимость замены ÷ 12</t>
  </si>
  <si>
    <t>Эффект 3. Управленческий слой</t>
  </si>
  <si>
    <t>сумма ролей в месяц</t>
  </si>
  <si>
    <t>Итого HR-эффект, ₽/мес</t>
  </si>
  <si>
    <t>сумма трёх эффектов</t>
  </si>
  <si>
    <t xml:space="preserve">  Шаг 3. Срок окупаемости</t>
  </si>
  <si>
    <t>Срок окупаемости WMS, мес.</t>
  </si>
  <si>
    <t>стоимость WMS ÷ HR-эффект в месяц</t>
  </si>
  <si>
    <t>Оценка</t>
  </si>
  <si>
    <t>Формула: срок окупаемости = стоимость WMS ÷ (эффект 1 + эффект 2 + эффект 3). Здесь учтён только человеческий фактор. Точность остатков, скорость приёмки и отгрузки, экономия площади сокращают срок дополнительно. INTEKEY.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</si>
</sst>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1"/>
    </font>
    <font>
      <b/>
      <sz val="16"/>
      <color rgb="FF0C4E54"/>
      <name val="Calibri"/>
      <charset val="1"/>
    </font>
    <font>
      <sz val="10"/>
      <color rgb="FF7A7974"/>
      <name val="Calibri"/>
      <charset val="1"/>
    </font>
    <font>
      <sz val="11"/>
      <color rgb="FF28251D"/>
      <name val="Calibri"/>
      <charset val="1"/>
    </font>
    <font>
      <b/>
      <sz val="11"/>
      <color rgb="FF28251D"/>
      <name val="Calibri"/>
      <charset val="1"/>
    </font>
    <font>
      <b/>
      <sz val="11"/>
      <color rgb="FF0C4E54"/>
      <name val="Calibri"/>
      <charset val="1"/>
    </font>
    <font>
      <b/>
      <sz val="13"/>
      <color rgb="FF28251D"/>
      <name val="Calibri"/>
      <charset val="1"/>
    </font>
    <font>
      <b/>
      <sz val="14"/>
      <color rgb="FF0C4E54"/>
      <name val="Calibri"/>
      <charset val="1"/>
    </font>
    <font>
      <i/>
      <sz val="10"/>
      <color rgb="FF7A7974"/>
      <name val="Calibri"/>
      <charset val="1"/>
    </font>
    <font>
      <b/>
      <sz val="16"/>
      <color theme="1" tint="0.34998626667073579"/>
      <name val="Calibri"/>
      <family val="2"/>
      <charset val="204"/>
    </font>
    <font>
      <b/>
      <sz val="12"/>
      <color rgb="FFE8C512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8E6"/>
      </patternFill>
    </fill>
    <fill>
      <patternFill patternType="solid">
        <fgColor rgb="FFF0F4F4"/>
        <bgColor rgb="FFE3EEEE"/>
      </patternFill>
    </fill>
    <fill>
      <patternFill patternType="solid">
        <fgColor rgb="FFE3EEEE"/>
        <bgColor rgb="FFF0F4F4"/>
      </patternFill>
    </fill>
    <fill>
      <patternFill patternType="solid">
        <fgColor theme="1" tint="0.14999847407452621"/>
        <bgColor rgb="FF008080"/>
      </patternFill>
    </fill>
    <fill>
      <patternFill patternType="solid">
        <fgColor rgb="FFF0D23E"/>
        <bgColor rgb="FFFFFFFF"/>
      </patternFill>
    </fill>
  </fills>
  <borders count="2">
    <border>
      <left/>
      <right/>
      <top/>
      <bottom/>
      <diagonal/>
    </border>
    <border>
      <left style="thin">
        <color rgb="FFC8CCC9"/>
      </left>
      <right style="thin">
        <color rgb="FFC8CCC9"/>
      </right>
      <top style="thin">
        <color rgb="FFC8CCC9"/>
      </top>
      <bottom style="thin">
        <color rgb="FFC8CCC9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3" fontId="5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164" fontId="7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" fontId="4" fillId="6" borderId="1" xfId="0" applyNumberFormat="1" applyFont="1" applyFill="1" applyBorder="1" applyAlignment="1">
      <alignment horizontal="right" vertical="center"/>
    </xf>
    <xf numFmtId="3" fontId="4" fillId="6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5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1696F"/>
      <rgbColor rgb="FFC8CCC9"/>
      <rgbColor rgb="FF7A7974"/>
      <rgbColor rgb="FF9999FF"/>
      <rgbColor rgb="FF993366"/>
      <rgbColor rgb="FFFFF8E6"/>
      <rgbColor rgb="FFE3EE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4F4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C4E54"/>
      <rgbColor rgb="FF339966"/>
      <rgbColor rgb="FF003300"/>
      <rgbColor rgb="FF333300"/>
      <rgbColor rgb="FF993300"/>
      <rgbColor rgb="FF993366"/>
      <rgbColor rgb="FF333399"/>
      <rgbColor rgb="FF28251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F3C9"/>
      <color rgb="FFE8C512"/>
      <color rgb="FFF0D2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24"/>
  <sheetViews>
    <sheetView showGridLines="0" tabSelected="1" zoomScaleNormal="100" workbookViewId="0">
      <selection activeCell="D15" sqref="D15"/>
    </sheetView>
  </sheetViews>
  <sheetFormatPr defaultColWidth="8.6640625" defaultRowHeight="15" customHeight="1" x14ac:dyDescent="0.45"/>
  <cols>
    <col min="1" max="1" width="3" customWidth="1"/>
    <col min="2" max="2" width="42" customWidth="1"/>
    <col min="3" max="3" width="18" customWidth="1"/>
    <col min="4" max="4" width="40" customWidth="1"/>
    <col min="5" max="5" width="3" customWidth="1"/>
  </cols>
  <sheetData>
    <row r="2" spans="2:4" ht="24" customHeight="1" x14ac:dyDescent="0.45">
      <c r="B2" s="18" t="s">
        <v>0</v>
      </c>
      <c r="C2" s="19"/>
      <c r="D2" s="19"/>
    </row>
    <row r="3" spans="2:4" ht="14.25" x14ac:dyDescent="0.45">
      <c r="B3" s="20" t="s">
        <v>1</v>
      </c>
      <c r="C3" s="20"/>
      <c r="D3" s="20"/>
    </row>
    <row r="5" spans="2:4" ht="19.5" customHeight="1" x14ac:dyDescent="0.45">
      <c r="B5" s="21" t="s">
        <v>2</v>
      </c>
      <c r="C5" s="21"/>
      <c r="D5" s="21"/>
    </row>
    <row r="6" spans="2:4" ht="14.25" x14ac:dyDescent="0.45">
      <c r="B6" s="1" t="s">
        <v>3</v>
      </c>
      <c r="C6" s="14">
        <v>30</v>
      </c>
      <c r="D6" s="2" t="s">
        <v>4</v>
      </c>
    </row>
    <row r="7" spans="2:4" ht="14.25" x14ac:dyDescent="0.45">
      <c r="B7" s="3" t="s">
        <v>5</v>
      </c>
      <c r="C7" s="14">
        <v>10</v>
      </c>
      <c r="D7" s="4" t="s">
        <v>6</v>
      </c>
    </row>
    <row r="8" spans="2:4" ht="14.25" x14ac:dyDescent="0.45">
      <c r="B8" s="1" t="s">
        <v>7</v>
      </c>
      <c r="C8" s="15">
        <v>125000</v>
      </c>
      <c r="D8" s="2" t="s">
        <v>8</v>
      </c>
    </row>
    <row r="9" spans="2:4" ht="14.25" x14ac:dyDescent="0.45">
      <c r="B9" s="3" t="s">
        <v>9</v>
      </c>
      <c r="C9" s="14">
        <v>32</v>
      </c>
      <c r="D9" s="4" t="s">
        <v>10</v>
      </c>
    </row>
    <row r="10" spans="2:4" ht="14.25" x14ac:dyDescent="0.45">
      <c r="B10" s="1" t="s">
        <v>11</v>
      </c>
      <c r="C10" s="15">
        <v>180000</v>
      </c>
      <c r="D10" s="2" t="s">
        <v>12</v>
      </c>
    </row>
    <row r="11" spans="2:4" ht="14.25" x14ac:dyDescent="0.45">
      <c r="B11" s="3" t="s">
        <v>13</v>
      </c>
      <c r="C11" s="15">
        <v>800000</v>
      </c>
      <c r="D11" s="4" t="s">
        <v>14</v>
      </c>
    </row>
    <row r="12" spans="2:4" ht="14.25" x14ac:dyDescent="0.45">
      <c r="B12" s="1" t="s">
        <v>15</v>
      </c>
      <c r="C12" s="15">
        <v>7000000</v>
      </c>
      <c r="D12" s="2" t="s">
        <v>16</v>
      </c>
    </row>
    <row r="14" spans="2:4" ht="19.5" customHeight="1" x14ac:dyDescent="0.45">
      <c r="B14" s="21" t="s">
        <v>17</v>
      </c>
      <c r="C14" s="21"/>
      <c r="D14" s="21"/>
    </row>
    <row r="15" spans="2:4" ht="14.25" x14ac:dyDescent="0.45">
      <c r="B15" s="1" t="s">
        <v>18</v>
      </c>
      <c r="C15" s="5">
        <f>C7*C8</f>
        <v>1250000</v>
      </c>
      <c r="D15" s="2" t="s">
        <v>19</v>
      </c>
    </row>
    <row r="16" spans="2:4" ht="14.25" x14ac:dyDescent="0.45">
      <c r="B16" s="3" t="s">
        <v>20</v>
      </c>
      <c r="C16" s="6">
        <f>C9*C10/12</f>
        <v>480000</v>
      </c>
      <c r="D16" s="4" t="s">
        <v>21</v>
      </c>
    </row>
    <row r="17" spans="2:4" ht="14.25" x14ac:dyDescent="0.45">
      <c r="B17" s="1" t="s">
        <v>22</v>
      </c>
      <c r="C17" s="5">
        <f>C11</f>
        <v>800000</v>
      </c>
      <c r="D17" s="2" t="s">
        <v>23</v>
      </c>
    </row>
    <row r="18" spans="2:4" ht="14.25" x14ac:dyDescent="0.45">
      <c r="B18" s="7" t="s">
        <v>24</v>
      </c>
      <c r="C18" s="8">
        <f>SUM(C15:C17)</f>
        <v>2530000</v>
      </c>
      <c r="D18" s="9" t="s">
        <v>25</v>
      </c>
    </row>
    <row r="20" spans="2:4" ht="19.5" customHeight="1" x14ac:dyDescent="0.45">
      <c r="B20" s="21" t="s">
        <v>26</v>
      </c>
      <c r="C20" s="21"/>
      <c r="D20" s="21"/>
    </row>
    <row r="21" spans="2:4" ht="18" x14ac:dyDescent="0.45">
      <c r="B21" s="10" t="s">
        <v>27</v>
      </c>
      <c r="C21" s="11">
        <f>C12/C18</f>
        <v>2.766798418972332</v>
      </c>
      <c r="D21" s="12" t="s">
        <v>28</v>
      </c>
    </row>
    <row r="22" spans="2:4" ht="14.25" x14ac:dyDescent="0.45">
      <c r="B22" s="13" t="s">
        <v>29</v>
      </c>
      <c r="C22" s="16" t="str">
        <f>IF(C21&lt;=4,"Быстрая окупаемость (до 4 мес.)",IF(C21&lt;=8,"Средний срок (4–8 мес.)","Длинный срок: добавьте прочие эффекты WMS"))</f>
        <v>Быстрая окупаемость (до 4 мес.)</v>
      </c>
      <c r="D22" s="16"/>
    </row>
    <row r="24" spans="2:4" ht="42" customHeight="1" x14ac:dyDescent="0.45">
      <c r="B24" s="17" t="s">
        <v>30</v>
      </c>
      <c r="C24" s="17"/>
      <c r="D24" s="17"/>
    </row>
  </sheetData>
  <mergeCells count="7">
    <mergeCell ref="C22:D22"/>
    <mergeCell ref="B24:D24"/>
    <mergeCell ref="B2:D2"/>
    <mergeCell ref="B3:D3"/>
    <mergeCell ref="B5:D5"/>
    <mergeCell ref="B14:D14"/>
    <mergeCell ref="B20:D20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Калькулятор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Руденкова Татьяна</cp:lastModifiedBy>
  <cp:revision>0</cp:revision>
  <dcterms:created xsi:type="dcterms:W3CDTF">2026-06-01T13:45:03Z</dcterms:created>
  <dcterms:modified xsi:type="dcterms:W3CDTF">2026-06-02T13:27:37Z</dcterms:modified>
  <dc:language>en-US</dc:language>
</cp:coreProperties>
</file>